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048" windowHeight="4896" activeTab="0"/>
  </bookViews>
  <sheets>
    <sheet name="1кв. 2015" sheetId="1" r:id="rId1"/>
  </sheets>
  <definedNames>
    <definedName name="_xlnm.Print_Area" localSheetId="0">'1кв. 2015'!$A$1:$M$37</definedName>
  </definedNames>
  <calcPr fullCalcOnLoad="1"/>
</workbook>
</file>

<file path=xl/sharedStrings.xml><?xml version="1.0" encoding="utf-8"?>
<sst xmlns="http://schemas.openxmlformats.org/spreadsheetml/2006/main" count="89" uniqueCount="78">
  <si>
    <t>1.Программная часть программы</t>
  </si>
  <si>
    <t>1.1.</t>
  </si>
  <si>
    <t>1.2.</t>
  </si>
  <si>
    <t>1.3.</t>
  </si>
  <si>
    <t>1.4.</t>
  </si>
  <si>
    <t>Всего по программной части</t>
  </si>
  <si>
    <t>Внебюджетные источники</t>
  </si>
  <si>
    <t>Код бюджетной классификации</t>
  </si>
  <si>
    <t>Объём 
финанси-
рования
руб.</t>
  </si>
  <si>
    <t>Исполнение  руб.</t>
  </si>
  <si>
    <t>1.5.</t>
  </si>
  <si>
    <t>1.6.</t>
  </si>
  <si>
    <t>1.7.</t>
  </si>
  <si>
    <t>1.10.</t>
  </si>
  <si>
    <t>Наименование     мероприятий</t>
  </si>
  <si>
    <t>1.11.</t>
  </si>
  <si>
    <t xml:space="preserve">Субсидии и иные межбюджетные трансферты </t>
  </si>
  <si>
    <t>Другие собственные  доходы</t>
  </si>
  <si>
    <t>Собственные доходы</t>
  </si>
  <si>
    <t>Наименование муниципальной программы,  в мероприятиях которой утверждено мероприятия</t>
  </si>
  <si>
    <t>Проектно-изыскательские работы  на строительство здания среднеэтажного  многоквартирного  жилого дома № 2 в 7/3 квартале г. Радужного Владимирской области</t>
  </si>
  <si>
    <t>Подпрограмма "Социальное жилье ЗАТО г.Радужный"муниципальной программы "Обеспечение доступным и комфортным жильем населения ЗАТО г. Радужный Владимирской области"</t>
  </si>
  <si>
    <t>733-0501-0754204-414</t>
  </si>
  <si>
    <t>733-0501-0754201-414</t>
  </si>
  <si>
    <t xml:space="preserve">Приобретение  жилья  на первичном рынке </t>
  </si>
  <si>
    <t>Приобретение  жилья  на вторичном рынке</t>
  </si>
  <si>
    <t>Подпрограмма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</si>
  <si>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733-0502-0724202-414</t>
  </si>
  <si>
    <t>ПИР и экспертиза проекта на газоснабжение 7/1 квартала, ПИР на водопровод и канализацию 7/1 квартала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
в возрасте до18 лет, в ЗАТО г. Радужный )</t>
  </si>
  <si>
    <t>733-0502-0724203-414</t>
  </si>
  <si>
    <t>Строительство инженерной инфраструктуры в 9 квартале (сети  водоснабжения, канализации , теплоснабжения и др.)    (Комплексное освоение и развитие территории ЗАТО г. Радужный в  целях жилищного строительства)</t>
  </si>
  <si>
    <t>733-0502-0724201-414</t>
  </si>
  <si>
    <t>1.8</t>
  </si>
  <si>
    <t>Строительство транформаторной подстанции в 17 квартале  (технический план)</t>
  </si>
  <si>
    <t>Муниципальная программа «Энергосбережение и повышение  надежности  энергоснабжения в топливно-энергетическом  комплексе ЗАТО г. Радужный на 2014-2016 г. г »</t>
  </si>
  <si>
    <t>733-0502-0802209-414</t>
  </si>
  <si>
    <t>Муниципальная   программа «Обеспечение населения ЗАТО г.Радужный Владимирской области питьевой водой на  2014-2016г.г.»</t>
  </si>
  <si>
    <t>733-0502-1102200-414</t>
  </si>
  <si>
    <t>Муниципальная  программа "Охрана окружающей среды ЗАТО г. Радужный на 2014-2016 годы", подпрограмма «Отходы ЗАТО г. Радужный на 2014-2016 годы»</t>
  </si>
  <si>
    <t>Бюджетные инвестиции бюджета ЗАТО г.Радужный  в экономическое развитие  муниципального унитарного предприятия "Автотранспортные перевозки ЗАТО г.Радужный Владимирской области" (для обновления автобусного парка- автобусов большой вместимости)</t>
  </si>
  <si>
    <t>Муниципальная программа "Развитие пассажирских перевозок на территории ЗАТО г.Радужный на 2014-2016 г.г."</t>
  </si>
  <si>
    <t>767-0408-1202200-452</t>
  </si>
  <si>
    <t>ВСЕГО по 2015 году</t>
  </si>
  <si>
    <t xml:space="preserve"> </t>
  </si>
  <si>
    <t>Строительство многоквартирного жилого дома в 3 квартале  г. Радужного  (выполнение сезонных работ по благоустройству )</t>
  </si>
  <si>
    <t>702-0501-0754203-414</t>
  </si>
  <si>
    <t>Строительство двухтрансформаторной подстанции 10/0,4 кВ с распределительным устройством 10 кВ проходного типа(диспетчерский номер  ТП 15-7) по адресу:  в квартале 7/3 г. Радужный;  строительство сетей электроснабжения в 7/1 квартале (технический план)  (Развитие малоэтажного жилищного строительства на территории ЗАТО г.Радужный)</t>
  </si>
  <si>
    <t xml:space="preserve">Строительство объекта "Наружные сети  электроснабжения в квартале 7/1 ЗАТО г. Радужный Владимирской области (ТП № 15-23 с подходящими и отходящими сетями"),  строительство временной дороги  в 7/1 квартале     (Развитие малоэтажного жилищного строительства на территории ЗАТО г.Радужный)                                                                </t>
  </si>
  <si>
    <t>733-0502-0724202-414  - м/б 733-0502-0727010-414 -обл./б</t>
  </si>
  <si>
    <t>Строительство системы обеззараживания сточных вод на  очистных сооружениях северной группы второй очереди на территории ЗАТО г.Радужный Владимирской области, в том числе разработка проекта системы обеззараживания сточных вод на очистных сооружениях северной группы второй очереди на территории ЗАТО г.Радужный Владимирской области</t>
  </si>
  <si>
    <t>Работы по освещению дороги от мн.кв.д. № 5 до мн.кв.д. № 9 1 квартала</t>
  </si>
  <si>
    <t xml:space="preserve"> Подпрограмма «Приведение в нормативное состояние уличного освещения и объектов благоустройства ЗАТО г.Радужный Владимирской области на период 2014-2016 гг." муниципальной программы "Приведение в нормативное состояние улично-дорожной сети и объектов благоустройства ЗАТО г.Радужный Владимирской области на период 2014-2016гг.",</t>
  </si>
  <si>
    <t>733-0503-1322200-414-310</t>
  </si>
  <si>
    <t>Освещение территории дискотеки и близлежащей парковой зоны в МБУК "Парк культуры и отдыха" ЗАТО г.Радужный</t>
  </si>
  <si>
    <t xml:space="preserve">Подпрограмма "Комплексные меры профилактики правонарушений в ЗАТО г. Радужный Владимирской области на 2014-2016 годы" муниципальной программы "Обеспечение общественного порядка и профилактика правонарушений в ЗАТО г.Радужный на 2014-2016 г.г", </t>
  </si>
  <si>
    <t>733-0314-0312200-414-м/б,               733-0314-0317027-414- обл./б</t>
  </si>
  <si>
    <t>1.9.</t>
  </si>
  <si>
    <t>1.12</t>
  </si>
  <si>
    <t>1.13</t>
  </si>
  <si>
    <t>1.14</t>
  </si>
  <si>
    <t>733-0503-1022203-414     733-0503-1022200-414</t>
  </si>
  <si>
    <t>Строительство полигона твердых бытовых отходов (рекультивация  существующего полигона, строительство  технологической скважины),</t>
  </si>
  <si>
    <t xml:space="preserve">ИСПОЛНЕНИЕ адресной инвестиционной программы развития ЗАТО г.Радужный за 2015 год </t>
  </si>
  <si>
    <t xml:space="preserve"> 702-0501-0757009-414-обл./б 702-0501-0754202-414 - м/б.</t>
  </si>
  <si>
    <t>Экономия
в результате торгов</t>
  </si>
  <si>
    <t>Контракты заключены, 
на 31.12.2015г. не исполнены</t>
  </si>
  <si>
    <t>№
п/п</t>
  </si>
  <si>
    <t>-</t>
  </si>
  <si>
    <t>обл. 
1 349 000,00
мест.
217 025,21</t>
  </si>
  <si>
    <t>экономия
в результате
торгов</t>
  </si>
  <si>
    <t>оплачено 70% согласно условиям контракта, оставшаяся сумма оплачивается после получения положительного заключения экспертизы ГАУ ВО «Владоблгосэкспертиза» в 2016 г.</t>
  </si>
  <si>
    <t>Объем оставшейся суммы, руб.</t>
  </si>
  <si>
    <t>Причина 
экономии</t>
  </si>
  <si>
    <t>Экономия
в результате торгов, в т.ч. оплачено 30% согласно условиям контракта за осуществления авторского надзора за ходом строительства, оставшаяся сумма в размере 
12 725 руб. 05 коп.оплачивается  в 2016 г.</t>
  </si>
  <si>
    <t>Оплачен
аванс
согласно условиям контракта, оставшаяся сумма оплачивается после получения положительного заключения экспертизы ГАУ ВО «Владоблгосэкспертиза» 
в 2016 г.</t>
  </si>
  <si>
    <t>к решению Совета народных депутатов ЗАТО г.Радужный</t>
  </si>
  <si>
    <t>Приложение № 6</t>
  </si>
  <si>
    <t>Владимирской области от 25.04.2016г.№ 6/27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</si>
</sst>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0.0"/>
    <numFmt numFmtId="182" formatCode="#,##0.000"/>
    <numFmt numFmtId="183" formatCode="0.000"/>
    <numFmt numFmtId="184" formatCode="#,##0.00000"/>
    <numFmt numFmtId="185" formatCode="0.0000"/>
    <numFmt numFmtId="186" formatCode="0.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%"/>
    <numFmt numFmtId="192" formatCode="#,##0.0000"/>
    <numFmt numFmtId="193" formatCode="#,##0.000000"/>
    <numFmt numFmtId="194" formatCode="#,##0.0000000"/>
    <numFmt numFmtId="195" formatCode="#,##0.0"/>
    <numFmt numFmtId="196" formatCode="#,##0.00000000"/>
    <numFmt numFmtId="197" formatCode="#,##0.00&quot;р.&quot;"/>
  </numFmts>
  <fonts count="53">
    <font>
      <sz val="10"/>
      <name val="Arial Cyr"/>
      <family val="0"/>
    </font>
    <font>
      <b/>
      <sz val="16"/>
      <name val="Arial CYR"/>
      <family val="2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b/>
      <sz val="9"/>
      <name val="Times New Roman"/>
      <family val="1"/>
    </font>
    <font>
      <sz val="9"/>
      <name val="Arial CYR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top" wrapText="1"/>
    </xf>
    <xf numFmtId="0" fontId="10" fillId="33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1" fillId="0" borderId="11" xfId="0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11" fillId="34" borderId="11" xfId="0" applyFont="1" applyFill="1" applyBorder="1" applyAlignment="1">
      <alignment vertical="center" wrapText="1"/>
    </xf>
    <xf numFmtId="0" fontId="11" fillId="34" borderId="11" xfId="0" applyFont="1" applyFill="1" applyBorder="1" applyAlignment="1">
      <alignment horizontal="center" vertical="center" wrapText="1"/>
    </xf>
    <xf numFmtId="4" fontId="10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4" fontId="14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5" fillId="34" borderId="11" xfId="0" applyNumberFormat="1" applyFont="1" applyFill="1" applyBorder="1" applyAlignment="1">
      <alignment horizontal="center" vertical="center"/>
    </xf>
    <xf numFmtId="183" fontId="10" fillId="0" borderId="13" xfId="0" applyNumberFormat="1" applyFont="1" applyBorder="1" applyAlignment="1">
      <alignment horizontal="center" vertical="center" wrapText="1"/>
    </xf>
    <xf numFmtId="183" fontId="10" fillId="0" borderId="14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/>
    </xf>
    <xf numFmtId="4" fontId="10" fillId="33" borderId="11" xfId="0" applyNumberFormat="1" applyFont="1" applyFill="1" applyBorder="1" applyAlignment="1">
      <alignment vertical="center"/>
    </xf>
    <xf numFmtId="4" fontId="11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0" fillId="34" borderId="11" xfId="0" applyNumberFormat="1" applyFont="1" applyFill="1" applyBorder="1" applyAlignment="1">
      <alignment vertical="center"/>
    </xf>
    <xf numFmtId="4" fontId="11" fillId="34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 vertical="center" wrapText="1"/>
    </xf>
    <xf numFmtId="4" fontId="11" fillId="0" borderId="11" xfId="0" applyNumberFormat="1" applyFont="1" applyFill="1" applyBorder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7" fillId="0" borderId="11" xfId="0" applyNumberFormat="1" applyFont="1" applyFill="1" applyBorder="1" applyAlignment="1">
      <alignment horizontal="center" vertical="center"/>
    </xf>
    <xf numFmtId="4" fontId="15" fillId="0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vertical="center"/>
    </xf>
    <xf numFmtId="4" fontId="16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right" vertical="center" wrapText="1"/>
    </xf>
    <xf numFmtId="4" fontId="11" fillId="33" borderId="11" xfId="0" applyNumberFormat="1" applyFont="1" applyFill="1" applyBorder="1" applyAlignment="1">
      <alignment horizontal="right" vertical="center"/>
    </xf>
    <xf numFmtId="4" fontId="16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60" zoomScalePageLayoutView="0" workbookViewId="0" topLeftCell="A1">
      <selection activeCell="I4" sqref="I4"/>
    </sheetView>
  </sheetViews>
  <sheetFormatPr defaultColWidth="9.00390625" defaultRowHeight="12.75"/>
  <cols>
    <col min="1" max="1" width="3.625" style="0" customWidth="1"/>
    <col min="2" max="2" width="21.50390625" style="0" customWidth="1"/>
    <col min="3" max="3" width="23.00390625" style="0" customWidth="1"/>
    <col min="4" max="4" width="18.125" style="0" customWidth="1"/>
    <col min="5" max="5" width="12.00390625" style="0" customWidth="1"/>
    <col min="6" max="6" width="13.125" style="0" customWidth="1"/>
    <col min="7" max="7" width="11.375" style="0" customWidth="1"/>
    <col min="8" max="8" width="8.50390625" style="0" customWidth="1"/>
    <col min="9" max="9" width="12.875" style="0" customWidth="1"/>
    <col min="10" max="10" width="12.00390625" style="0" customWidth="1"/>
    <col min="11" max="11" width="11.125" style="0" customWidth="1"/>
    <col min="12" max="12" width="12.50390625" style="0" customWidth="1"/>
    <col min="13" max="13" width="12.625" style="0" customWidth="1"/>
    <col min="14" max="14" width="12.625" style="0" bestFit="1" customWidth="1"/>
  </cols>
  <sheetData>
    <row r="1" spans="9:15" ht="12.75">
      <c r="I1" t="s">
        <v>76</v>
      </c>
      <c r="K1" s="84"/>
      <c r="L1" s="84"/>
      <c r="M1" s="84"/>
      <c r="N1" s="84"/>
      <c r="O1" s="84"/>
    </row>
    <row r="2" spans="9:15" ht="12.75">
      <c r="I2" t="s">
        <v>75</v>
      </c>
      <c r="N2" s="23"/>
      <c r="O2" s="23"/>
    </row>
    <row r="3" spans="9:15" ht="12.75">
      <c r="I3" t="s">
        <v>77</v>
      </c>
      <c r="K3" s="71"/>
      <c r="L3" s="71"/>
      <c r="M3" s="71"/>
      <c r="N3" s="71"/>
      <c r="O3" s="71"/>
    </row>
    <row r="4" spans="14:15" ht="12.75">
      <c r="N4" s="23"/>
      <c r="O4" s="23"/>
    </row>
    <row r="5" spans="8:12" ht="12.75">
      <c r="H5" s="84" t="s">
        <v>43</v>
      </c>
      <c r="I5" s="84"/>
      <c r="J5" s="84"/>
      <c r="K5" s="84"/>
      <c r="L5" s="23"/>
    </row>
    <row r="6" spans="1:13" ht="12.75" customHeight="1">
      <c r="A6" s="82" t="s">
        <v>62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2.7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3.5" customHeight="1" thickBo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</row>
    <row r="9" spans="1:13" ht="12.75" customHeight="1">
      <c r="A9" s="74" t="s">
        <v>66</v>
      </c>
      <c r="B9" s="76" t="s">
        <v>14</v>
      </c>
      <c r="C9" s="78" t="s">
        <v>19</v>
      </c>
      <c r="D9" s="80" t="s">
        <v>7</v>
      </c>
      <c r="E9" s="90" t="s">
        <v>8</v>
      </c>
      <c r="F9" s="72" t="s">
        <v>18</v>
      </c>
      <c r="G9" s="73"/>
      <c r="H9" s="76" t="s">
        <v>6</v>
      </c>
      <c r="I9" s="76" t="s">
        <v>9</v>
      </c>
      <c r="J9" s="72" t="s">
        <v>18</v>
      </c>
      <c r="K9" s="73"/>
      <c r="L9" s="73"/>
      <c r="M9" s="83"/>
    </row>
    <row r="10" spans="1:13" ht="90" customHeight="1" thickBot="1">
      <c r="A10" s="75"/>
      <c r="B10" s="77"/>
      <c r="C10" s="79"/>
      <c r="D10" s="81"/>
      <c r="E10" s="91"/>
      <c r="F10" s="30" t="s">
        <v>16</v>
      </c>
      <c r="G10" s="30" t="s">
        <v>17</v>
      </c>
      <c r="H10" s="77"/>
      <c r="I10" s="77"/>
      <c r="J10" s="30" t="s">
        <v>16</v>
      </c>
      <c r="K10" s="31" t="s">
        <v>17</v>
      </c>
      <c r="L10" s="31" t="s">
        <v>71</v>
      </c>
      <c r="M10" s="50" t="s">
        <v>72</v>
      </c>
    </row>
    <row r="11" spans="1:13" ht="13.5" thickBot="1">
      <c r="A11" s="32">
        <v>1</v>
      </c>
      <c r="B11" s="33">
        <v>2</v>
      </c>
      <c r="C11" s="33">
        <v>3</v>
      </c>
      <c r="D11" s="33">
        <v>4</v>
      </c>
      <c r="E11" s="34">
        <v>5</v>
      </c>
      <c r="F11" s="34">
        <v>6</v>
      </c>
      <c r="G11" s="34">
        <v>7</v>
      </c>
      <c r="H11" s="34">
        <v>8</v>
      </c>
      <c r="I11" s="35">
        <v>9</v>
      </c>
      <c r="J11" s="36">
        <v>10</v>
      </c>
      <c r="K11" s="37">
        <v>11</v>
      </c>
      <c r="L11" s="49">
        <v>12</v>
      </c>
      <c r="M11" s="38">
        <v>13</v>
      </c>
    </row>
    <row r="12" spans="1:13" ht="17.25">
      <c r="A12" s="87" t="s">
        <v>0</v>
      </c>
      <c r="B12" s="88"/>
      <c r="C12" s="89"/>
      <c r="D12" s="3"/>
      <c r="E12" s="1"/>
      <c r="F12" s="1"/>
      <c r="G12" s="1"/>
      <c r="H12" s="1"/>
      <c r="I12" s="2"/>
      <c r="J12" s="2"/>
      <c r="K12" s="24"/>
      <c r="L12" s="24"/>
      <c r="M12" s="25"/>
    </row>
    <row r="13" spans="1:13" ht="151.5" customHeight="1">
      <c r="A13" s="11" t="s">
        <v>1</v>
      </c>
      <c r="B13" s="4" t="s">
        <v>20</v>
      </c>
      <c r="C13" s="4" t="s">
        <v>21</v>
      </c>
      <c r="D13" s="5" t="s">
        <v>22</v>
      </c>
      <c r="E13" s="6">
        <f>F13+G13+H13</f>
        <v>2100000</v>
      </c>
      <c r="F13" s="39"/>
      <c r="G13" s="6">
        <v>2100000</v>
      </c>
      <c r="H13" s="26"/>
      <c r="I13" s="26">
        <v>1470000</v>
      </c>
      <c r="J13" s="27">
        <v>0</v>
      </c>
      <c r="K13" s="54">
        <v>1470000</v>
      </c>
      <c r="L13" s="54">
        <f>G13-I13</f>
        <v>630000</v>
      </c>
      <c r="M13" s="51" t="s">
        <v>70</v>
      </c>
    </row>
    <row r="14" spans="1:13" ht="96">
      <c r="A14" s="11" t="s">
        <v>2</v>
      </c>
      <c r="B14" s="7" t="s">
        <v>44</v>
      </c>
      <c r="C14" s="4" t="s">
        <v>21</v>
      </c>
      <c r="D14" s="5" t="s">
        <v>23</v>
      </c>
      <c r="E14" s="6">
        <f aca="true" t="shared" si="0" ref="E14:E26">F14+G14+H14</f>
        <v>1999817.88</v>
      </c>
      <c r="F14" s="39"/>
      <c r="G14" s="40">
        <v>1999817.88</v>
      </c>
      <c r="H14" s="26"/>
      <c r="I14" s="26">
        <f aca="true" t="shared" si="1" ref="I14:I26">J14+K14</f>
        <v>1999817.88</v>
      </c>
      <c r="J14" s="27">
        <v>0</v>
      </c>
      <c r="K14" s="54">
        <v>1999817.88</v>
      </c>
      <c r="L14" s="54" t="s">
        <v>67</v>
      </c>
      <c r="M14" s="52"/>
    </row>
    <row r="15" spans="1:13" ht="96">
      <c r="A15" s="11" t="s">
        <v>3</v>
      </c>
      <c r="B15" s="8" t="s">
        <v>24</v>
      </c>
      <c r="C15" s="4" t="s">
        <v>21</v>
      </c>
      <c r="D15" s="12" t="s">
        <v>63</v>
      </c>
      <c r="E15" s="6">
        <f t="shared" si="0"/>
        <v>26496459.740000002</v>
      </c>
      <c r="F15" s="39">
        <v>22522000</v>
      </c>
      <c r="G15" s="41">
        <v>3974459.74</v>
      </c>
      <c r="H15" s="26"/>
      <c r="I15" s="26">
        <v>26496391.74</v>
      </c>
      <c r="J15" s="27">
        <v>22521932</v>
      </c>
      <c r="K15" s="54">
        <v>3974459.74</v>
      </c>
      <c r="L15" s="54" t="s">
        <v>67</v>
      </c>
      <c r="M15" s="53"/>
    </row>
    <row r="16" spans="1:13" ht="96">
      <c r="A16" s="11" t="s">
        <v>4</v>
      </c>
      <c r="B16" s="8" t="s">
        <v>25</v>
      </c>
      <c r="C16" s="4" t="s">
        <v>21</v>
      </c>
      <c r="D16" s="5" t="s">
        <v>45</v>
      </c>
      <c r="E16" s="6">
        <f t="shared" si="0"/>
        <v>1450000</v>
      </c>
      <c r="F16" s="39"/>
      <c r="G16" s="42">
        <v>1450000</v>
      </c>
      <c r="H16" s="26"/>
      <c r="I16" s="26">
        <f t="shared" si="1"/>
        <v>1450000</v>
      </c>
      <c r="J16" s="27">
        <v>0</v>
      </c>
      <c r="K16" s="54">
        <v>1450000</v>
      </c>
      <c r="L16" s="54" t="s">
        <v>67</v>
      </c>
      <c r="M16" s="52"/>
    </row>
    <row r="17" spans="1:14" ht="192">
      <c r="A17" s="11" t="s">
        <v>10</v>
      </c>
      <c r="B17" s="55" t="s">
        <v>46</v>
      </c>
      <c r="C17" s="55" t="s">
        <v>26</v>
      </c>
      <c r="D17" s="14" t="s">
        <v>27</v>
      </c>
      <c r="E17" s="15">
        <f t="shared" si="0"/>
        <v>7968200</v>
      </c>
      <c r="F17" s="43"/>
      <c r="G17" s="15">
        <v>7968200</v>
      </c>
      <c r="H17" s="26"/>
      <c r="I17" s="26">
        <f>7675563+91852.82</f>
        <v>7767415.82</v>
      </c>
      <c r="J17" s="27">
        <v>0</v>
      </c>
      <c r="K17" s="56">
        <f>I17</f>
        <v>7767415.82</v>
      </c>
      <c r="L17" s="56">
        <f aca="true" t="shared" si="2" ref="L17:L25">G17-I17</f>
        <v>200784.1799999997</v>
      </c>
      <c r="M17" s="51" t="s">
        <v>64</v>
      </c>
      <c r="N17" s="13"/>
    </row>
    <row r="18" spans="1:14" ht="166.5" customHeight="1">
      <c r="A18" s="11" t="s">
        <v>11</v>
      </c>
      <c r="B18" s="16" t="s">
        <v>47</v>
      </c>
      <c r="C18" s="55" t="s">
        <v>26</v>
      </c>
      <c r="D18" s="14" t="s">
        <v>48</v>
      </c>
      <c r="E18" s="15">
        <f t="shared" si="0"/>
        <v>10528212</v>
      </c>
      <c r="F18" s="43">
        <v>8075000</v>
      </c>
      <c r="G18" s="44">
        <v>2453212</v>
      </c>
      <c r="H18" s="26"/>
      <c r="I18" s="26">
        <f t="shared" si="1"/>
        <v>8962186.79</v>
      </c>
      <c r="J18" s="27">
        <v>6726000</v>
      </c>
      <c r="K18" s="27">
        <f>1867706+368480.79</f>
        <v>2236186.79</v>
      </c>
      <c r="L18" s="57" t="s">
        <v>68</v>
      </c>
      <c r="M18" s="51" t="s">
        <v>73</v>
      </c>
      <c r="N18" s="13"/>
    </row>
    <row r="19" spans="1:14" ht="180">
      <c r="A19" s="11" t="s">
        <v>12</v>
      </c>
      <c r="B19" s="20" t="s">
        <v>28</v>
      </c>
      <c r="C19" s="58" t="s">
        <v>26</v>
      </c>
      <c r="D19" s="21" t="s">
        <v>29</v>
      </c>
      <c r="E19" s="22">
        <v>1953738</v>
      </c>
      <c r="F19" s="45"/>
      <c r="G19" s="46">
        <v>1953738</v>
      </c>
      <c r="H19" s="28"/>
      <c r="I19" s="28">
        <v>1868925.68</v>
      </c>
      <c r="J19" s="29">
        <v>0</v>
      </c>
      <c r="K19" s="29">
        <v>1868925.68</v>
      </c>
      <c r="L19" s="29">
        <f t="shared" si="2"/>
        <v>84812.32000000007</v>
      </c>
      <c r="M19" s="51" t="s">
        <v>74</v>
      </c>
      <c r="N19" s="13"/>
    </row>
    <row r="20" spans="1:13" ht="108">
      <c r="A20" s="11" t="s">
        <v>32</v>
      </c>
      <c r="B20" s="9" t="s">
        <v>30</v>
      </c>
      <c r="C20" s="10" t="s">
        <v>26</v>
      </c>
      <c r="D20" s="5" t="s">
        <v>31</v>
      </c>
      <c r="E20" s="6">
        <f t="shared" si="0"/>
        <v>8000000</v>
      </c>
      <c r="F20" s="39"/>
      <c r="G20" s="40">
        <v>8000000</v>
      </c>
      <c r="H20" s="26"/>
      <c r="I20" s="26">
        <v>4206654.04</v>
      </c>
      <c r="J20" s="27">
        <v>0</v>
      </c>
      <c r="K20" s="27">
        <v>4206654.04</v>
      </c>
      <c r="L20" s="27">
        <f t="shared" si="2"/>
        <v>3793345.96</v>
      </c>
      <c r="M20" s="51" t="s">
        <v>65</v>
      </c>
    </row>
    <row r="21" spans="1:13" ht="84">
      <c r="A21" s="11" t="s">
        <v>56</v>
      </c>
      <c r="B21" s="9" t="s">
        <v>33</v>
      </c>
      <c r="C21" s="10" t="s">
        <v>34</v>
      </c>
      <c r="D21" s="5" t="s">
        <v>35</v>
      </c>
      <c r="E21" s="6">
        <v>17407.15</v>
      </c>
      <c r="F21" s="39"/>
      <c r="G21" s="40">
        <v>17407.15</v>
      </c>
      <c r="H21" s="26"/>
      <c r="I21" s="26">
        <f t="shared" si="1"/>
        <v>17407.15</v>
      </c>
      <c r="J21" s="27">
        <v>0</v>
      </c>
      <c r="K21" s="27">
        <v>17407.15</v>
      </c>
      <c r="L21" s="27">
        <f t="shared" si="2"/>
        <v>0</v>
      </c>
      <c r="M21" s="52"/>
    </row>
    <row r="22" spans="1:13" ht="192">
      <c r="A22" s="11" t="s">
        <v>13</v>
      </c>
      <c r="B22" s="9" t="s">
        <v>49</v>
      </c>
      <c r="C22" s="10" t="s">
        <v>36</v>
      </c>
      <c r="D22" s="5" t="s">
        <v>37</v>
      </c>
      <c r="E22" s="6">
        <v>2606266.25</v>
      </c>
      <c r="F22" s="39"/>
      <c r="G22" s="40">
        <v>2606266.25</v>
      </c>
      <c r="H22" s="26"/>
      <c r="I22" s="26">
        <f>J22+K22</f>
        <v>2606266.25</v>
      </c>
      <c r="J22" s="27">
        <v>0</v>
      </c>
      <c r="K22" s="27">
        <v>2606266.25</v>
      </c>
      <c r="L22" s="27">
        <f t="shared" si="2"/>
        <v>0</v>
      </c>
      <c r="M22" s="52"/>
    </row>
    <row r="23" spans="1:13" ht="72">
      <c r="A23" s="11" t="s">
        <v>15</v>
      </c>
      <c r="B23" s="9" t="s">
        <v>61</v>
      </c>
      <c r="C23" s="10" t="s">
        <v>38</v>
      </c>
      <c r="D23" s="5" t="s">
        <v>60</v>
      </c>
      <c r="E23" s="6">
        <v>7290000</v>
      </c>
      <c r="F23" s="39"/>
      <c r="G23" s="40">
        <v>7290000</v>
      </c>
      <c r="H23" s="26"/>
      <c r="I23" s="26">
        <f>J23+K23</f>
        <v>7268127.02</v>
      </c>
      <c r="J23" s="27">
        <v>0</v>
      </c>
      <c r="K23" s="27">
        <v>7268127.02</v>
      </c>
      <c r="L23" s="27">
        <f t="shared" si="2"/>
        <v>21872.980000000447</v>
      </c>
      <c r="M23" s="51" t="s">
        <v>69</v>
      </c>
    </row>
    <row r="24" spans="1:13" ht="144">
      <c r="A24" s="11" t="s">
        <v>57</v>
      </c>
      <c r="B24" s="9" t="s">
        <v>39</v>
      </c>
      <c r="C24" s="8" t="s">
        <v>40</v>
      </c>
      <c r="D24" s="5" t="s">
        <v>41</v>
      </c>
      <c r="E24" s="6">
        <f t="shared" si="0"/>
        <v>900000</v>
      </c>
      <c r="F24" s="39"/>
      <c r="G24" s="47">
        <v>900000</v>
      </c>
      <c r="H24" s="26"/>
      <c r="I24" s="26">
        <f t="shared" si="1"/>
        <v>900000</v>
      </c>
      <c r="J24" s="27">
        <v>0</v>
      </c>
      <c r="K24" s="27">
        <v>900000</v>
      </c>
      <c r="L24" s="27">
        <f t="shared" si="2"/>
        <v>0</v>
      </c>
      <c r="M24" s="52"/>
    </row>
    <row r="25" spans="1:13" ht="180">
      <c r="A25" s="11" t="s">
        <v>58</v>
      </c>
      <c r="B25" s="55" t="s">
        <v>50</v>
      </c>
      <c r="C25" s="10" t="s">
        <v>51</v>
      </c>
      <c r="D25" s="5" t="s">
        <v>52</v>
      </c>
      <c r="E25" s="6">
        <f t="shared" si="0"/>
        <v>201378</v>
      </c>
      <c r="F25" s="39"/>
      <c r="G25" s="48">
        <v>201378</v>
      </c>
      <c r="H25" s="26"/>
      <c r="I25" s="26">
        <f t="shared" si="1"/>
        <v>201378</v>
      </c>
      <c r="J25" s="27">
        <v>0</v>
      </c>
      <c r="K25" s="27">
        <v>201378</v>
      </c>
      <c r="L25" s="27">
        <f t="shared" si="2"/>
        <v>0</v>
      </c>
      <c r="M25" s="52"/>
    </row>
    <row r="26" spans="1:13" ht="120">
      <c r="A26" s="11" t="s">
        <v>59</v>
      </c>
      <c r="B26" s="55" t="s">
        <v>53</v>
      </c>
      <c r="C26" s="10" t="s">
        <v>54</v>
      </c>
      <c r="D26" s="59" t="s">
        <v>55</v>
      </c>
      <c r="E26" s="6">
        <f t="shared" si="0"/>
        <v>428000</v>
      </c>
      <c r="F26" s="39">
        <v>350000</v>
      </c>
      <c r="G26" s="60">
        <v>78000</v>
      </c>
      <c r="H26" s="61"/>
      <c r="I26" s="61">
        <f t="shared" si="1"/>
        <v>423570</v>
      </c>
      <c r="J26" s="15">
        <v>350000</v>
      </c>
      <c r="K26" s="15">
        <v>73570</v>
      </c>
      <c r="L26" s="15">
        <v>0</v>
      </c>
      <c r="M26" s="52"/>
    </row>
    <row r="27" spans="1:13" ht="18">
      <c r="A27" s="62"/>
      <c r="B27" s="55" t="s">
        <v>5</v>
      </c>
      <c r="C27" s="63"/>
      <c r="D27" s="64"/>
      <c r="E27" s="65">
        <f>SUM(E13:E26)</f>
        <v>71939479.02000001</v>
      </c>
      <c r="F27" s="65">
        <f>SUM(F13:F26)</f>
        <v>30947000</v>
      </c>
      <c r="G27" s="65">
        <f>SUM(G13:G26)</f>
        <v>40992479.019999996</v>
      </c>
      <c r="H27" s="61"/>
      <c r="I27" s="61">
        <f>J27+K27</f>
        <v>65638140.37</v>
      </c>
      <c r="J27" s="61">
        <f>SUM(J13:J26)</f>
        <v>29597932</v>
      </c>
      <c r="K27" s="61">
        <f>SUM(K13:K26)</f>
        <v>36040208.37</v>
      </c>
      <c r="L27" s="61"/>
      <c r="M27" s="52"/>
    </row>
    <row r="28" spans="1:13" ht="15">
      <c r="A28" s="66"/>
      <c r="B28" s="67" t="s">
        <v>42</v>
      </c>
      <c r="C28" s="68"/>
      <c r="D28" s="68"/>
      <c r="E28" s="65">
        <f>F28+G28</f>
        <v>71939479.02</v>
      </c>
      <c r="F28" s="69">
        <f>F27</f>
        <v>30947000</v>
      </c>
      <c r="G28" s="69">
        <f>G27</f>
        <v>40992479.019999996</v>
      </c>
      <c r="H28" s="70"/>
      <c r="I28" s="61">
        <f>I27</f>
        <v>65638140.37</v>
      </c>
      <c r="J28" s="61">
        <f>J27</f>
        <v>29597932</v>
      </c>
      <c r="K28" s="61">
        <f>K27</f>
        <v>36040208.37</v>
      </c>
      <c r="L28" s="61"/>
      <c r="M28" s="52"/>
    </row>
    <row r="29" spans="1:12" ht="12.75">
      <c r="A29" s="17"/>
      <c r="B29" s="17"/>
      <c r="C29" s="17"/>
      <c r="D29" s="17"/>
      <c r="E29" s="17"/>
      <c r="F29" s="19"/>
      <c r="G29" s="17"/>
      <c r="H29" s="17"/>
      <c r="I29" s="17"/>
      <c r="J29" s="17"/>
      <c r="K29" s="17"/>
      <c r="L29" s="17"/>
    </row>
    <row r="30" spans="1:14" ht="18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18"/>
      <c r="N30" s="13"/>
    </row>
    <row r="31" spans="1:12" ht="8.25" customHeight="1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8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18"/>
    </row>
    <row r="33" spans="1:12" ht="9.75" customHeight="1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8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18"/>
    </row>
    <row r="35" spans="1:12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13.5">
      <c r="A36" s="86"/>
      <c r="B36" s="86"/>
      <c r="C36" s="17"/>
      <c r="D36" s="17"/>
      <c r="E36" s="17"/>
      <c r="F36" s="17"/>
      <c r="G36" s="17"/>
      <c r="H36" s="17"/>
      <c r="I36" s="17"/>
      <c r="J36" s="17"/>
      <c r="K36" s="17"/>
      <c r="L36" s="17"/>
    </row>
  </sheetData>
  <sheetProtection/>
  <mergeCells count="17">
    <mergeCell ref="K1:O1"/>
    <mergeCell ref="A30:K30"/>
    <mergeCell ref="A32:K32"/>
    <mergeCell ref="A36:B36"/>
    <mergeCell ref="A34:K34"/>
    <mergeCell ref="I9:I10"/>
    <mergeCell ref="H9:H10"/>
    <mergeCell ref="H5:K5"/>
    <mergeCell ref="A12:C12"/>
    <mergeCell ref="E9:E10"/>
    <mergeCell ref="F9:G9"/>
    <mergeCell ref="A9:A10"/>
    <mergeCell ref="B9:B10"/>
    <mergeCell ref="C9:C10"/>
    <mergeCell ref="D9:D10"/>
    <mergeCell ref="A6:M8"/>
    <mergeCell ref="J9:M9"/>
  </mergeCells>
  <printOptions/>
  <pageMargins left="0.2362204724409449" right="0.1968503937007874" top="0.35433070866141736" bottom="0.31496062992125984" header="0.2362204724409449" footer="0.196850393700787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gorfo</cp:lastModifiedBy>
  <cp:lastPrinted>2016-02-20T08:42:40Z</cp:lastPrinted>
  <dcterms:created xsi:type="dcterms:W3CDTF">2003-09-04T04:22:27Z</dcterms:created>
  <dcterms:modified xsi:type="dcterms:W3CDTF">2016-04-27T08:04:38Z</dcterms:modified>
  <cp:category/>
  <cp:version/>
  <cp:contentType/>
  <cp:contentStatus/>
</cp:coreProperties>
</file>